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'Sheet1'!$A$1:$J$70</definedName>
  </definedNames>
  <calcPr fullCalcOnLoad="1"/>
</workbook>
</file>

<file path=xl/sharedStrings.xml><?xml version="1.0" encoding="utf-8"?>
<sst xmlns="http://schemas.openxmlformats.org/spreadsheetml/2006/main" count="343" uniqueCount="109">
  <si>
    <t>NETFAM TRAVELLING 2009</t>
  </si>
  <si>
    <t>Reported</t>
  </si>
  <si>
    <t>expenses</t>
  </si>
  <si>
    <t>Traveller's name</t>
  </si>
  <si>
    <t>From</t>
  </si>
  <si>
    <t>To</t>
  </si>
  <si>
    <t>Dates</t>
  </si>
  <si>
    <t>Purpose of the trip</t>
  </si>
  <si>
    <t>Estimated</t>
  </si>
  <si>
    <t>Travel</t>
  </si>
  <si>
    <t>Living</t>
  </si>
  <si>
    <t>Total expenses</t>
  </si>
  <si>
    <t>Suggested by</t>
  </si>
  <si>
    <t>Notes</t>
  </si>
  <si>
    <t>Eduard Podgaisky</t>
  </si>
  <si>
    <t>RSHU</t>
  </si>
  <si>
    <t>DMI</t>
  </si>
  <si>
    <t>25.1.-1.2.2009</t>
  </si>
  <si>
    <t xml:space="preserve">Enviro-HIRLAM course </t>
  </si>
  <si>
    <t>Bent Hansen Sass</t>
  </si>
  <si>
    <t>Yakov Gontsov</t>
  </si>
  <si>
    <t>x</t>
  </si>
  <si>
    <t>Irina Petrova</t>
  </si>
  <si>
    <t>Yulia Gavrilova</t>
  </si>
  <si>
    <t>Anna Filippenko</t>
  </si>
  <si>
    <t>Adomas Mazeikis</t>
  </si>
  <si>
    <t>Univ Vilnuis</t>
  </si>
  <si>
    <t>Andres Luhamaa</t>
  </si>
  <si>
    <t>Univ Tartu</t>
  </si>
  <si>
    <t>Kaarel Kimmel</t>
  </si>
  <si>
    <t>Julia Palamarchuk</t>
  </si>
  <si>
    <t>RSHU/OSEU</t>
  </si>
  <si>
    <t>Suleiman Mostamandy</t>
  </si>
  <si>
    <t>FMI</t>
  </si>
  <si>
    <t>5.1-18.1.2009</t>
  </si>
  <si>
    <t>HIRLAM/HARMONIE snow analysis</t>
  </si>
  <si>
    <t>Sylvain Joffre</t>
  </si>
  <si>
    <t>Katerina Kurzeneva</t>
  </si>
  <si>
    <t>14.1-18.1.2009</t>
  </si>
  <si>
    <t>HIRLAM lake and snow work</t>
  </si>
  <si>
    <t>Stefan Gollvik</t>
  </si>
  <si>
    <t>SMHI</t>
  </si>
  <si>
    <t>25.-29.1.2009</t>
  </si>
  <si>
    <t>HIRLAM surface parametrizations</t>
  </si>
  <si>
    <t>Karl-Ivar Ivarsson</t>
  </si>
  <si>
    <t>Kaisa Kesanurm</t>
  </si>
  <si>
    <t>23.-27.2.2009</t>
  </si>
  <si>
    <t>air quality modelling</t>
  </si>
  <si>
    <t>Marko Kaasik</t>
  </si>
  <si>
    <t>Mirjam Paales</t>
  </si>
  <si>
    <t>april</t>
  </si>
  <si>
    <t>Laura Rontu</t>
  </si>
  <si>
    <t>EMHI</t>
  </si>
  <si>
    <t>12-13.3.2009</t>
  </si>
  <si>
    <t>new network preparation Tallinn meet.</t>
  </si>
  <si>
    <t>Aarne Männik</t>
  </si>
  <si>
    <t>12-13.3.2010</t>
  </si>
  <si>
    <t>12-13.3.2011</t>
  </si>
  <si>
    <t>Priit Tisler</t>
  </si>
  <si>
    <t>12-13.3.2012</t>
  </si>
  <si>
    <t>Aleksandr Mahura</t>
  </si>
  <si>
    <t xml:space="preserve">Kalle Eerola </t>
  </si>
  <si>
    <t>met.no</t>
  </si>
  <si>
    <t>16-20.3.2009</t>
  </si>
  <si>
    <t>OBS09 workshop</t>
  </si>
  <si>
    <t>Thor Erik Nordeng</t>
  </si>
  <si>
    <t>Magnus Lindskog</t>
  </si>
  <si>
    <t>Jean-Francois Mahfouf</t>
  </si>
  <si>
    <t>Meteo Fr.</t>
  </si>
  <si>
    <t>Francoise Taillefer</t>
  </si>
  <si>
    <t>Ulf Andrae</t>
  </si>
  <si>
    <t>Mats Dahlbom</t>
  </si>
  <si>
    <t>16-18.3.2009</t>
  </si>
  <si>
    <t>15.-30.4.2009</t>
  </si>
  <si>
    <t>Sodankylä SNORTEX</t>
  </si>
  <si>
    <t>11.-15.5.2009</t>
  </si>
  <si>
    <t>Amsterdam; HIRLAM-A refunding!</t>
  </si>
  <si>
    <t>May</t>
  </si>
  <si>
    <t>Patrick Le Moigne</t>
  </si>
  <si>
    <t>20.-24.4.2009</t>
  </si>
  <si>
    <t>SURFEX</t>
  </si>
  <si>
    <t>27.04-01.05.2009</t>
  </si>
  <si>
    <t>ACTM+NWP research training week</t>
  </si>
  <si>
    <t>Eric Bazile</t>
  </si>
  <si>
    <t>15.-17.6.2009</t>
  </si>
  <si>
    <t>CLOUD09</t>
  </si>
  <si>
    <t>Francois Bouyssel</t>
  </si>
  <si>
    <t>Patrick Samuelsson</t>
  </si>
  <si>
    <t>Jean-Marcel Piriou</t>
  </si>
  <si>
    <t>Invited Peter Bechtold</t>
  </si>
  <si>
    <t>ECMWF</t>
  </si>
  <si>
    <t>Sylvie Malardel, J.F.Geleyn (invited)</t>
  </si>
  <si>
    <t xml:space="preserve">6 x participants in workshop </t>
  </si>
  <si>
    <t>expenses workshop</t>
  </si>
  <si>
    <t>September</t>
  </si>
  <si>
    <t>snow analysis</t>
  </si>
  <si>
    <t>participants training</t>
  </si>
  <si>
    <t>14.-16.10.2009</t>
  </si>
  <si>
    <t>SURFEX school</t>
  </si>
  <si>
    <t>19-23.10.2009</t>
  </si>
  <si>
    <t>Kirsti Salonen</t>
  </si>
  <si>
    <t>data assimilation</t>
  </si>
  <si>
    <t>6.-7.9.2009</t>
  </si>
  <si>
    <t>MUSCATEN planning</t>
  </si>
  <si>
    <t>publication of Lake08 workshop papers</t>
  </si>
  <si>
    <t>Ylijäämä 2008 vuodelta</t>
  </si>
  <si>
    <t>Tulot 2009</t>
  </si>
  <si>
    <t>Kulut 2009</t>
  </si>
  <si>
    <t>Jäljellä käytettävää 2009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</si>
</sst>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  <font>
      <sz val="10"/>
      <color indexed="12"/>
      <name val="DejaVu Sans"/>
      <family val="2"/>
    </font>
    <font>
      <sz val="10"/>
      <color indexed="10"/>
      <name val="DejaVu Sans"/>
      <family val="2"/>
    </font>
    <font>
      <sz val="10"/>
      <color indexed="8"/>
      <name val="DejaVu San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left"/>
    </xf>
    <xf numFmtId="165" fontId="0" fillId="0" borderId="5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left"/>
    </xf>
    <xf numFmtId="165" fontId="3" fillId="0" borderId="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4" xfId="0" applyNumberFormat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8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workbookViewId="0" topLeftCell="A1">
      <selection activeCell="I8" sqref="I8"/>
    </sheetView>
  </sheetViews>
  <sheetFormatPr defaultColWidth="10.00390625" defaultRowHeight="12.75"/>
  <cols>
    <col min="1" max="1" width="36.625" style="0" customWidth="1"/>
    <col min="2" max="2" width="12.125" style="0" customWidth="1"/>
    <col min="3" max="3" width="10.25390625" style="0" customWidth="1"/>
    <col min="4" max="4" width="15.75390625" style="0" customWidth="1"/>
    <col min="5" max="5" width="33.125" style="0" customWidth="1"/>
    <col min="6" max="6" width="10.625" style="1" customWidth="1"/>
    <col min="7" max="7" width="9.625" style="2" customWidth="1"/>
    <col min="8" max="8" width="11.875" style="3" customWidth="1"/>
    <col min="9" max="9" width="17.00390625" style="4" customWidth="1"/>
    <col min="10" max="10" width="21.00390625" style="0" customWidth="1"/>
    <col min="11" max="11" width="26.125" style="0" customWidth="1"/>
    <col min="12" max="16384" width="10.25390625" style="0" customWidth="1"/>
  </cols>
  <sheetData>
    <row r="1" ht="12.75">
      <c r="A1" s="5" t="s">
        <v>0</v>
      </c>
    </row>
    <row r="3" spans="7:9" ht="12.75">
      <c r="G3" s="6" t="s">
        <v>1</v>
      </c>
      <c r="H3" s="7" t="s">
        <v>2</v>
      </c>
      <c r="I3" s="8"/>
    </row>
    <row r="4" spans="1:11" s="9" customFormat="1" ht="12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1" t="s">
        <v>9</v>
      </c>
      <c r="H4" s="12" t="s">
        <v>10</v>
      </c>
      <c r="I4" s="13" t="s">
        <v>11</v>
      </c>
      <c r="J4" s="9" t="s">
        <v>12</v>
      </c>
      <c r="K4" s="9" t="s">
        <v>13</v>
      </c>
    </row>
    <row r="5" spans="6:9" ht="12.75">
      <c r="F5" s="1" t="s">
        <v>2</v>
      </c>
      <c r="H5" s="4"/>
      <c r="I5" s="3"/>
    </row>
    <row r="6" spans="1:10" ht="12.7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s="14">
        <v>4232.67</v>
      </c>
      <c r="G6" s="15"/>
      <c r="H6" s="4"/>
      <c r="I6" s="16">
        <f>2544.32+1680.87+7.48</f>
        <v>4232.67</v>
      </c>
      <c r="J6" t="s">
        <v>19</v>
      </c>
    </row>
    <row r="7" spans="1:10" ht="12.75">
      <c r="A7" t="s">
        <v>20</v>
      </c>
      <c r="B7" t="s">
        <v>15</v>
      </c>
      <c r="C7" t="s">
        <v>16</v>
      </c>
      <c r="D7" t="s">
        <v>17</v>
      </c>
      <c r="E7" t="s">
        <v>18</v>
      </c>
      <c r="F7" s="17" t="s">
        <v>21</v>
      </c>
      <c r="G7" s="15"/>
      <c r="H7" s="15"/>
      <c r="I7" s="17" t="s">
        <v>21</v>
      </c>
      <c r="J7" t="s">
        <v>19</v>
      </c>
    </row>
    <row r="8" spans="1:10" ht="12.75">
      <c r="A8" s="18" t="s">
        <v>22</v>
      </c>
      <c r="B8" t="s">
        <v>15</v>
      </c>
      <c r="C8" t="s">
        <v>16</v>
      </c>
      <c r="D8" t="s">
        <v>17</v>
      </c>
      <c r="E8" t="s">
        <v>18</v>
      </c>
      <c r="F8" s="17" t="s">
        <v>21</v>
      </c>
      <c r="G8" s="15"/>
      <c r="H8" s="15"/>
      <c r="I8" s="17" t="s">
        <v>21</v>
      </c>
      <c r="J8" t="s">
        <v>19</v>
      </c>
    </row>
    <row r="9" spans="1:10" ht="12.75">
      <c r="A9" s="18" t="s">
        <v>23</v>
      </c>
      <c r="B9" t="s">
        <v>15</v>
      </c>
      <c r="C9" t="s">
        <v>16</v>
      </c>
      <c r="D9" t="s">
        <v>17</v>
      </c>
      <c r="E9" t="s">
        <v>18</v>
      </c>
      <c r="F9" s="17" t="s">
        <v>21</v>
      </c>
      <c r="G9" s="15"/>
      <c r="H9" s="15"/>
      <c r="I9" s="17" t="s">
        <v>21</v>
      </c>
      <c r="J9" t="s">
        <v>19</v>
      </c>
    </row>
    <row r="10" spans="1:10" ht="12.75">
      <c r="A10" s="18" t="s">
        <v>24</v>
      </c>
      <c r="B10" t="s">
        <v>15</v>
      </c>
      <c r="C10" t="s">
        <v>16</v>
      </c>
      <c r="D10" t="s">
        <v>17</v>
      </c>
      <c r="E10" t="s">
        <v>18</v>
      </c>
      <c r="F10" s="17" t="s">
        <v>21</v>
      </c>
      <c r="G10" s="15"/>
      <c r="H10" s="15"/>
      <c r="I10" s="17" t="s">
        <v>21</v>
      </c>
      <c r="J10" t="s">
        <v>19</v>
      </c>
    </row>
    <row r="11" spans="1:10" ht="12.75">
      <c r="A11" s="18" t="s">
        <v>25</v>
      </c>
      <c r="B11" t="s">
        <v>26</v>
      </c>
      <c r="C11" t="s">
        <v>16</v>
      </c>
      <c r="D11" t="s">
        <v>17</v>
      </c>
      <c r="E11" t="s">
        <v>18</v>
      </c>
      <c r="F11" s="15">
        <f>I11</f>
        <v>444.76</v>
      </c>
      <c r="G11" s="15"/>
      <c r="H11" s="15"/>
      <c r="I11" s="15">
        <f>444.76</f>
        <v>444.76</v>
      </c>
      <c r="J11" t="s">
        <v>19</v>
      </c>
    </row>
    <row r="12" spans="1:10" ht="12.75">
      <c r="A12" s="18" t="s">
        <v>27</v>
      </c>
      <c r="B12" t="s">
        <v>28</v>
      </c>
      <c r="C12" t="s">
        <v>16</v>
      </c>
      <c r="D12" t="s">
        <v>17</v>
      </c>
      <c r="E12" t="s">
        <v>18</v>
      </c>
      <c r="F12" s="15">
        <f>I12</f>
        <v>306</v>
      </c>
      <c r="G12" s="15"/>
      <c r="H12" s="15"/>
      <c r="I12" s="15">
        <f>306</f>
        <v>306</v>
      </c>
      <c r="J12" t="s">
        <v>19</v>
      </c>
    </row>
    <row r="13" spans="1:10" ht="12.75">
      <c r="A13" s="18" t="s">
        <v>29</v>
      </c>
      <c r="B13" t="s">
        <v>28</v>
      </c>
      <c r="C13" t="s">
        <v>16</v>
      </c>
      <c r="D13" t="s">
        <v>17</v>
      </c>
      <c r="E13" t="s">
        <v>18</v>
      </c>
      <c r="F13" s="15">
        <f>I13</f>
        <v>306</v>
      </c>
      <c r="G13" s="15"/>
      <c r="H13" s="15"/>
      <c r="I13" s="15">
        <f>306</f>
        <v>306</v>
      </c>
      <c r="J13" t="s">
        <v>19</v>
      </c>
    </row>
    <row r="14" spans="1:10" ht="12.75">
      <c r="A14" s="18" t="s">
        <v>30</v>
      </c>
      <c r="B14" t="s">
        <v>31</v>
      </c>
      <c r="C14" t="s">
        <v>16</v>
      </c>
      <c r="D14" t="s">
        <v>17</v>
      </c>
      <c r="E14" t="s">
        <v>18</v>
      </c>
      <c r="F14" s="15">
        <f>I14</f>
        <v>210</v>
      </c>
      <c r="G14" s="15"/>
      <c r="H14" s="15"/>
      <c r="I14" s="15">
        <v>210</v>
      </c>
      <c r="J14" t="s">
        <v>19</v>
      </c>
    </row>
    <row r="15" spans="1:10" ht="12.75">
      <c r="A15" t="s">
        <v>32</v>
      </c>
      <c r="B15" t="s">
        <v>15</v>
      </c>
      <c r="C15" t="s">
        <v>33</v>
      </c>
      <c r="D15" t="s">
        <v>34</v>
      </c>
      <c r="E15" t="s">
        <v>35</v>
      </c>
      <c r="F15" s="15">
        <v>541</v>
      </c>
      <c r="G15" s="15"/>
      <c r="H15" s="15"/>
      <c r="I15" s="15">
        <f>482.8+58.8</f>
        <v>541.6</v>
      </c>
      <c r="J15" t="s">
        <v>36</v>
      </c>
    </row>
    <row r="16" spans="1:10" ht="12.75">
      <c r="A16" t="s">
        <v>37</v>
      </c>
      <c r="B16" t="s">
        <v>15</v>
      </c>
      <c r="C16" t="s">
        <v>33</v>
      </c>
      <c r="D16" t="s">
        <v>38</v>
      </c>
      <c r="E16" t="s">
        <v>39</v>
      </c>
      <c r="F16" s="15">
        <v>270</v>
      </c>
      <c r="G16" s="15">
        <v>58.8</v>
      </c>
      <c r="H16" s="15"/>
      <c r="I16" s="15">
        <f>210.75+58.8</f>
        <v>269.55</v>
      </c>
      <c r="J16" t="s">
        <v>36</v>
      </c>
    </row>
    <row r="17" spans="1:10" ht="12.75">
      <c r="A17" t="s">
        <v>40</v>
      </c>
      <c r="B17" t="s">
        <v>41</v>
      </c>
      <c r="C17" t="s">
        <v>33</v>
      </c>
      <c r="D17" t="s">
        <v>42</v>
      </c>
      <c r="E17" t="s">
        <v>43</v>
      </c>
      <c r="F17" s="15">
        <v>438.3</v>
      </c>
      <c r="G17" s="15"/>
      <c r="H17" s="15"/>
      <c r="I17" s="15">
        <f>877/2</f>
        <v>438.5</v>
      </c>
      <c r="J17" t="s">
        <v>36</v>
      </c>
    </row>
    <row r="18" spans="1:10" ht="12.75">
      <c r="A18" t="s">
        <v>44</v>
      </c>
      <c r="B18" t="s">
        <v>41</v>
      </c>
      <c r="C18" t="s">
        <v>33</v>
      </c>
      <c r="D18" t="s">
        <v>42</v>
      </c>
      <c r="E18" t="s">
        <v>43</v>
      </c>
      <c r="F18" s="15">
        <v>438</v>
      </c>
      <c r="G18" s="15"/>
      <c r="H18" s="15"/>
      <c r="I18" s="15">
        <f>877/2</f>
        <v>438.5</v>
      </c>
      <c r="J18" t="s">
        <v>36</v>
      </c>
    </row>
    <row r="19" spans="1:10" ht="12.75">
      <c r="A19" t="s">
        <v>45</v>
      </c>
      <c r="B19" t="s">
        <v>28</v>
      </c>
      <c r="C19" t="s">
        <v>33</v>
      </c>
      <c r="D19" t="s">
        <v>46</v>
      </c>
      <c r="E19" t="s">
        <v>47</v>
      </c>
      <c r="F19" s="15">
        <v>200</v>
      </c>
      <c r="G19" s="15"/>
      <c r="H19" s="15"/>
      <c r="I19" s="15">
        <f>187.96</f>
        <v>187.96</v>
      </c>
      <c r="J19" t="s">
        <v>48</v>
      </c>
    </row>
    <row r="20" spans="1:10" ht="12.75">
      <c r="A20" t="s">
        <v>49</v>
      </c>
      <c r="B20" t="s">
        <v>28</v>
      </c>
      <c r="C20" t="s">
        <v>33</v>
      </c>
      <c r="D20" t="s">
        <v>50</v>
      </c>
      <c r="E20" t="s">
        <v>47</v>
      </c>
      <c r="F20" s="15">
        <v>253</v>
      </c>
      <c r="G20" s="15"/>
      <c r="H20" s="15"/>
      <c r="I20" s="15">
        <f>253.1</f>
        <v>253.1</v>
      </c>
      <c r="J20" t="s">
        <v>48</v>
      </c>
    </row>
    <row r="21" spans="1:10" ht="12.75">
      <c r="A21" t="s">
        <v>51</v>
      </c>
      <c r="B21" t="s">
        <v>33</v>
      </c>
      <c r="C21" t="s">
        <v>52</v>
      </c>
      <c r="D21" t="s">
        <v>53</v>
      </c>
      <c r="E21" t="s">
        <v>54</v>
      </c>
      <c r="F21" s="15">
        <v>150</v>
      </c>
      <c r="G21" s="15"/>
      <c r="H21" s="15"/>
      <c r="I21" s="15">
        <f>153</f>
        <v>153</v>
      </c>
      <c r="J21" t="s">
        <v>48</v>
      </c>
    </row>
    <row r="22" spans="1:10" ht="12.75">
      <c r="A22" t="s">
        <v>55</v>
      </c>
      <c r="C22" t="s">
        <v>52</v>
      </c>
      <c r="D22" t="s">
        <v>56</v>
      </c>
      <c r="E22" t="s">
        <v>54</v>
      </c>
      <c r="F22" s="15">
        <f>I22</f>
        <v>35.15</v>
      </c>
      <c r="G22" s="15"/>
      <c r="H22" s="15"/>
      <c r="I22" s="15">
        <v>35.15</v>
      </c>
      <c r="J22" t="s">
        <v>48</v>
      </c>
    </row>
    <row r="23" spans="1:10" ht="12.75">
      <c r="A23" s="18" t="s">
        <v>25</v>
      </c>
      <c r="B23" t="s">
        <v>15</v>
      </c>
      <c r="C23" t="s">
        <v>52</v>
      </c>
      <c r="D23" t="s">
        <v>57</v>
      </c>
      <c r="E23" t="s">
        <v>54</v>
      </c>
      <c r="F23" s="15">
        <f>I23</f>
        <v>377.5</v>
      </c>
      <c r="G23" s="15"/>
      <c r="H23" s="15"/>
      <c r="I23" s="15">
        <f>377.5</f>
        <v>377.5</v>
      </c>
      <c r="J23" t="s">
        <v>48</v>
      </c>
    </row>
    <row r="24" spans="1:10" ht="12.75">
      <c r="A24" s="18" t="s">
        <v>58</v>
      </c>
      <c r="B24" t="s">
        <v>33</v>
      </c>
      <c r="C24" t="s">
        <v>52</v>
      </c>
      <c r="D24" t="s">
        <v>59</v>
      </c>
      <c r="E24" t="s">
        <v>54</v>
      </c>
      <c r="F24" s="15">
        <f>I24</f>
        <v>121.39</v>
      </c>
      <c r="G24" s="15"/>
      <c r="H24" s="15"/>
      <c r="I24" s="15">
        <f>121.39</f>
        <v>121.39</v>
      </c>
      <c r="J24" t="s">
        <v>48</v>
      </c>
    </row>
    <row r="25" spans="1:10" ht="12.75">
      <c r="A25" t="s">
        <v>44</v>
      </c>
      <c r="B25" t="s">
        <v>41</v>
      </c>
      <c r="C25" t="s">
        <v>52</v>
      </c>
      <c r="D25" t="s">
        <v>53</v>
      </c>
      <c r="E25" t="s">
        <v>54</v>
      </c>
      <c r="F25" s="15">
        <f>I25</f>
        <v>41.54</v>
      </c>
      <c r="G25" s="15"/>
      <c r="H25" s="15"/>
      <c r="I25" s="15">
        <f>41.54</f>
        <v>41.54</v>
      </c>
      <c r="J25" t="s">
        <v>48</v>
      </c>
    </row>
    <row r="26" spans="1:10" ht="12.75">
      <c r="A26" t="s">
        <v>60</v>
      </c>
      <c r="B26" t="s">
        <v>16</v>
      </c>
      <c r="C26" t="s">
        <v>52</v>
      </c>
      <c r="D26" t="s">
        <v>53</v>
      </c>
      <c r="E26" t="s">
        <v>54</v>
      </c>
      <c r="F26" s="15">
        <v>300</v>
      </c>
      <c r="G26" s="15"/>
      <c r="H26" s="15"/>
      <c r="I26" s="15"/>
      <c r="J26" t="s">
        <v>48</v>
      </c>
    </row>
    <row r="27" spans="1:10" ht="12.75">
      <c r="A27" t="s">
        <v>61</v>
      </c>
      <c r="B27" t="s">
        <v>33</v>
      </c>
      <c r="C27" t="s">
        <v>62</v>
      </c>
      <c r="D27" t="s">
        <v>63</v>
      </c>
      <c r="E27" t="s">
        <v>64</v>
      </c>
      <c r="F27" s="15">
        <v>900</v>
      </c>
      <c r="G27" s="19">
        <f>891.76-H27</f>
        <v>282.05999999999995</v>
      </c>
      <c r="H27" s="19">
        <f>609.7</f>
        <v>609.7</v>
      </c>
      <c r="I27" s="19">
        <f>G27+H27</f>
        <v>891.76</v>
      </c>
      <c r="J27" t="s">
        <v>65</v>
      </c>
    </row>
    <row r="28" spans="1:10" ht="12.75">
      <c r="A28" t="s">
        <v>51</v>
      </c>
      <c r="B28" t="s">
        <v>33</v>
      </c>
      <c r="C28" t="s">
        <v>62</v>
      </c>
      <c r="D28" t="s">
        <v>63</v>
      </c>
      <c r="E28" t="s">
        <v>64</v>
      </c>
      <c r="F28" s="15">
        <v>900</v>
      </c>
      <c r="G28" s="19">
        <f>905.47-H28</f>
        <v>295.77</v>
      </c>
      <c r="H28" s="19">
        <v>609.7</v>
      </c>
      <c r="I28" s="19">
        <f>G28+H28</f>
        <v>905.47</v>
      </c>
      <c r="J28" t="s">
        <v>65</v>
      </c>
    </row>
    <row r="29" spans="1:10" ht="12.75">
      <c r="A29" t="s">
        <v>58</v>
      </c>
      <c r="B29" t="s">
        <v>33</v>
      </c>
      <c r="C29" t="s">
        <v>62</v>
      </c>
      <c r="D29" t="s">
        <v>63</v>
      </c>
      <c r="E29" t="s">
        <v>64</v>
      </c>
      <c r="F29" s="15">
        <v>900</v>
      </c>
      <c r="G29" s="19">
        <f>902.97-H29</f>
        <v>293.27</v>
      </c>
      <c r="H29" s="19">
        <v>609.7</v>
      </c>
      <c r="I29" s="19">
        <f>G29+H29</f>
        <v>902.97</v>
      </c>
      <c r="J29" t="s">
        <v>65</v>
      </c>
    </row>
    <row r="30" spans="1:10" ht="12.75">
      <c r="A30" t="s">
        <v>66</v>
      </c>
      <c r="B30" t="s">
        <v>41</v>
      </c>
      <c r="C30" t="s">
        <v>62</v>
      </c>
      <c r="D30" t="s">
        <v>63</v>
      </c>
      <c r="E30" t="s">
        <v>64</v>
      </c>
      <c r="F30" s="15">
        <v>400</v>
      </c>
      <c r="G30" s="15"/>
      <c r="H30" s="15"/>
      <c r="I30" s="15"/>
      <c r="J30" t="s">
        <v>65</v>
      </c>
    </row>
    <row r="31" spans="1:10" ht="12.75">
      <c r="A31" t="s">
        <v>67</v>
      </c>
      <c r="B31" t="s">
        <v>68</v>
      </c>
      <c r="C31" t="s">
        <v>62</v>
      </c>
      <c r="D31" t="s">
        <v>63</v>
      </c>
      <c r="E31" t="s">
        <v>64</v>
      </c>
      <c r="F31" s="15">
        <v>232</v>
      </c>
      <c r="G31" s="19"/>
      <c r="H31" s="19">
        <f>232</f>
        <v>232</v>
      </c>
      <c r="I31" s="19">
        <f>H31</f>
        <v>232</v>
      </c>
      <c r="J31" t="s">
        <v>65</v>
      </c>
    </row>
    <row r="32" spans="1:10" ht="12.75">
      <c r="A32" t="s">
        <v>69</v>
      </c>
      <c r="B32" t="s">
        <v>68</v>
      </c>
      <c r="C32" t="s">
        <v>62</v>
      </c>
      <c r="D32" t="s">
        <v>63</v>
      </c>
      <c r="E32" t="s">
        <v>64</v>
      </c>
      <c r="F32" s="15">
        <v>882</v>
      </c>
      <c r="G32" s="19"/>
      <c r="H32" s="19"/>
      <c r="I32" s="15">
        <f>882</f>
        <v>882</v>
      </c>
      <c r="J32" t="s">
        <v>65</v>
      </c>
    </row>
    <row r="33" spans="1:10" ht="12.75">
      <c r="A33" t="s">
        <v>70</v>
      </c>
      <c r="B33" t="s">
        <v>68</v>
      </c>
      <c r="C33" t="s">
        <v>62</v>
      </c>
      <c r="D33" t="s">
        <v>63</v>
      </c>
      <c r="E33" t="s">
        <v>64</v>
      </c>
      <c r="F33" s="15">
        <v>800</v>
      </c>
      <c r="G33" s="19"/>
      <c r="H33" s="19"/>
      <c r="I33" s="15"/>
      <c r="J33" t="s">
        <v>65</v>
      </c>
    </row>
    <row r="34" spans="1:10" ht="12.75">
      <c r="A34" t="s">
        <v>40</v>
      </c>
      <c r="B34" t="s">
        <v>68</v>
      </c>
      <c r="C34" t="s">
        <v>62</v>
      </c>
      <c r="D34" t="s">
        <v>63</v>
      </c>
      <c r="E34" t="s">
        <v>64</v>
      </c>
      <c r="F34" s="15">
        <v>800</v>
      </c>
      <c r="G34" s="19"/>
      <c r="H34" s="19"/>
      <c r="I34" s="15"/>
      <c r="J34" t="s">
        <v>65</v>
      </c>
    </row>
    <row r="35" spans="1:10" ht="12.75">
      <c r="A35" t="s">
        <v>71</v>
      </c>
      <c r="B35" t="s">
        <v>16</v>
      </c>
      <c r="C35" t="s">
        <v>62</v>
      </c>
      <c r="D35" t="s">
        <v>72</v>
      </c>
      <c r="E35" t="s">
        <v>64</v>
      </c>
      <c r="F35" s="15">
        <v>400</v>
      </c>
      <c r="G35" s="19"/>
      <c r="H35" s="19"/>
      <c r="I35" s="15"/>
      <c r="J35" t="s">
        <v>65</v>
      </c>
    </row>
    <row r="36" spans="1:10" ht="12.75">
      <c r="A36" t="s">
        <v>32</v>
      </c>
      <c r="B36" t="s">
        <v>15</v>
      </c>
      <c r="C36" t="s">
        <v>62</v>
      </c>
      <c r="D36" t="s">
        <v>63</v>
      </c>
      <c r="E36" t="s">
        <v>64</v>
      </c>
      <c r="F36" s="15">
        <v>910</v>
      </c>
      <c r="G36" s="20">
        <f>37.96+262.63</f>
        <v>300.59</v>
      </c>
      <c r="H36" s="21">
        <v>611.83</v>
      </c>
      <c r="I36" s="20">
        <f>G36+H36</f>
        <v>912.4200000000001</v>
      </c>
      <c r="J36" t="s">
        <v>65</v>
      </c>
    </row>
    <row r="37" spans="1:10" ht="12.75">
      <c r="A37" t="s">
        <v>37</v>
      </c>
      <c r="B37" t="s">
        <v>15</v>
      </c>
      <c r="C37" t="s">
        <v>62</v>
      </c>
      <c r="D37" t="s">
        <v>63</v>
      </c>
      <c r="E37" t="s">
        <v>64</v>
      </c>
      <c r="F37" s="15">
        <v>960</v>
      </c>
      <c r="G37" s="20">
        <f>90.34+262.63</f>
        <v>352.97</v>
      </c>
      <c r="H37" s="21">
        <v>611.83</v>
      </c>
      <c r="I37" s="20">
        <f>G37+H37</f>
        <v>964.8000000000001</v>
      </c>
      <c r="J37" t="s">
        <v>65</v>
      </c>
    </row>
    <row r="38" spans="1:10" ht="12.75">
      <c r="A38" t="s">
        <v>32</v>
      </c>
      <c r="B38" t="s">
        <v>15</v>
      </c>
      <c r="C38" t="s">
        <v>33</v>
      </c>
      <c r="D38" t="s">
        <v>73</v>
      </c>
      <c r="E38" t="s">
        <v>74</v>
      </c>
      <c r="F38" s="15">
        <v>1000</v>
      </c>
      <c r="G38" s="15"/>
      <c r="H38" s="21"/>
      <c r="I38" s="15"/>
      <c r="J38" t="s">
        <v>36</v>
      </c>
    </row>
    <row r="39" spans="1:9" ht="12.75">
      <c r="A39" t="s">
        <v>32</v>
      </c>
      <c r="B39" t="s">
        <v>15</v>
      </c>
      <c r="D39" t="s">
        <v>75</v>
      </c>
      <c r="E39" t="s">
        <v>76</v>
      </c>
      <c r="F39" s="15"/>
      <c r="G39" s="15">
        <v>305.04</v>
      </c>
      <c r="H39" s="15"/>
      <c r="I39" s="15">
        <f>305.04</f>
        <v>305.04</v>
      </c>
    </row>
    <row r="40" spans="1:10" ht="12.75">
      <c r="A40" t="s">
        <v>49</v>
      </c>
      <c r="B40" t="s">
        <v>28</v>
      </c>
      <c r="C40" t="s">
        <v>33</v>
      </c>
      <c r="D40" t="s">
        <v>77</v>
      </c>
      <c r="E40" t="s">
        <v>47</v>
      </c>
      <c r="F40" s="15">
        <v>200</v>
      </c>
      <c r="G40" s="15"/>
      <c r="H40" s="15"/>
      <c r="I40" s="15"/>
      <c r="J40" t="s">
        <v>19</v>
      </c>
    </row>
    <row r="41" spans="1:10" ht="12.75">
      <c r="A41" t="s">
        <v>78</v>
      </c>
      <c r="B41" t="s">
        <v>68</v>
      </c>
      <c r="C41" t="s">
        <v>33</v>
      </c>
      <c r="D41" t="s">
        <v>79</v>
      </c>
      <c r="E41" t="s">
        <v>80</v>
      </c>
      <c r="F41" s="15">
        <v>900</v>
      </c>
      <c r="G41" s="15"/>
      <c r="H41" s="15"/>
      <c r="I41" s="15"/>
      <c r="J41" t="s">
        <v>36</v>
      </c>
    </row>
    <row r="42" spans="1:10" ht="12.75">
      <c r="A42" t="s">
        <v>20</v>
      </c>
      <c r="B42" t="s">
        <v>15</v>
      </c>
      <c r="C42" t="s">
        <v>16</v>
      </c>
      <c r="D42" t="s">
        <v>81</v>
      </c>
      <c r="E42" t="s">
        <v>82</v>
      </c>
      <c r="F42" s="22">
        <v>1500</v>
      </c>
      <c r="G42" s="15"/>
      <c r="H42" s="15"/>
      <c r="I42" s="15"/>
      <c r="J42" t="s">
        <v>19</v>
      </c>
    </row>
    <row r="43" spans="1:10" ht="12.75">
      <c r="A43" t="s">
        <v>23</v>
      </c>
      <c r="B43" t="s">
        <v>15</v>
      </c>
      <c r="C43" t="s">
        <v>16</v>
      </c>
      <c r="D43" t="s">
        <v>81</v>
      </c>
      <c r="E43" t="s">
        <v>82</v>
      </c>
      <c r="F43" s="23" t="s">
        <v>21</v>
      </c>
      <c r="G43" s="15"/>
      <c r="H43" s="15"/>
      <c r="I43" s="15"/>
      <c r="J43" t="s">
        <v>19</v>
      </c>
    </row>
    <row r="44" spans="1:10" ht="12.75">
      <c r="A44" t="s">
        <v>22</v>
      </c>
      <c r="B44" t="s">
        <v>15</v>
      </c>
      <c r="C44" t="s">
        <v>16</v>
      </c>
      <c r="D44" t="s">
        <v>81</v>
      </c>
      <c r="E44" t="s">
        <v>82</v>
      </c>
      <c r="F44" s="23" t="s">
        <v>21</v>
      </c>
      <c r="G44" s="15"/>
      <c r="H44" s="15"/>
      <c r="I44" s="15"/>
      <c r="J44" t="s">
        <v>19</v>
      </c>
    </row>
    <row r="45" spans="6:9" ht="12.75">
      <c r="F45" s="15"/>
      <c r="G45" s="15"/>
      <c r="H45" s="15"/>
      <c r="I45" s="15"/>
    </row>
    <row r="46" spans="1:9" ht="12.75">
      <c r="A46" t="s">
        <v>83</v>
      </c>
      <c r="B46" t="s">
        <v>68</v>
      </c>
      <c r="C46" t="s">
        <v>41</v>
      </c>
      <c r="D46" t="s">
        <v>84</v>
      </c>
      <c r="E46" t="s">
        <v>85</v>
      </c>
      <c r="F46" s="15">
        <v>400</v>
      </c>
      <c r="G46" s="15"/>
      <c r="H46" s="15"/>
      <c r="I46" s="15"/>
    </row>
    <row r="47" spans="1:10" ht="12.75">
      <c r="A47" t="s">
        <v>86</v>
      </c>
      <c r="B47" t="s">
        <v>68</v>
      </c>
      <c r="C47" t="s">
        <v>41</v>
      </c>
      <c r="D47" t="s">
        <v>84</v>
      </c>
      <c r="E47" t="s">
        <v>85</v>
      </c>
      <c r="F47" s="15">
        <v>400</v>
      </c>
      <c r="G47" s="15"/>
      <c r="H47" s="15"/>
      <c r="I47" s="15"/>
      <c r="J47" t="s">
        <v>87</v>
      </c>
    </row>
    <row r="48" spans="1:10" ht="12.75">
      <c r="A48" t="s">
        <v>88</v>
      </c>
      <c r="B48" t="s">
        <v>68</v>
      </c>
      <c r="C48" t="s">
        <v>41</v>
      </c>
      <c r="D48" t="s">
        <v>84</v>
      </c>
      <c r="E48" t="s">
        <v>85</v>
      </c>
      <c r="F48" s="15">
        <v>400</v>
      </c>
      <c r="G48" s="15"/>
      <c r="H48" s="15"/>
      <c r="I48" s="15"/>
      <c r="J48" t="s">
        <v>87</v>
      </c>
    </row>
    <row r="49" spans="1:10" ht="12.75">
      <c r="A49" t="s">
        <v>89</v>
      </c>
      <c r="B49" t="s">
        <v>90</v>
      </c>
      <c r="C49" t="s">
        <v>41</v>
      </c>
      <c r="D49" t="s">
        <v>84</v>
      </c>
      <c r="E49" t="s">
        <v>85</v>
      </c>
      <c r="F49" s="15">
        <v>600</v>
      </c>
      <c r="G49" s="15"/>
      <c r="H49" s="15"/>
      <c r="I49" s="15"/>
      <c r="J49" t="s">
        <v>87</v>
      </c>
    </row>
    <row r="50" spans="1:10" ht="12.75">
      <c r="A50" t="s">
        <v>91</v>
      </c>
      <c r="C50" t="s">
        <v>41</v>
      </c>
      <c r="D50" t="s">
        <v>84</v>
      </c>
      <c r="E50" t="s">
        <v>85</v>
      </c>
      <c r="F50" s="15">
        <v>1500</v>
      </c>
      <c r="G50" s="15"/>
      <c r="H50" s="15"/>
      <c r="I50" s="15"/>
      <c r="J50" t="s">
        <v>87</v>
      </c>
    </row>
    <row r="51" spans="1:10" ht="12.75">
      <c r="A51" t="s">
        <v>92</v>
      </c>
      <c r="C51" t="s">
        <v>41</v>
      </c>
      <c r="D51" t="s">
        <v>84</v>
      </c>
      <c r="E51" t="s">
        <v>85</v>
      </c>
      <c r="F51" s="15">
        <v>4000</v>
      </c>
      <c r="G51" s="15"/>
      <c r="H51" s="15"/>
      <c r="I51" s="15"/>
      <c r="J51" t="s">
        <v>87</v>
      </c>
    </row>
    <row r="52" spans="1:10" ht="12.75">
      <c r="A52" t="s">
        <v>93</v>
      </c>
      <c r="C52" t="s">
        <v>41</v>
      </c>
      <c r="D52" t="s">
        <v>84</v>
      </c>
      <c r="E52" t="s">
        <v>85</v>
      </c>
      <c r="F52" s="15">
        <v>1000</v>
      </c>
      <c r="G52" s="15"/>
      <c r="H52" s="15"/>
      <c r="I52" s="15"/>
      <c r="J52" t="s">
        <v>87</v>
      </c>
    </row>
    <row r="53" spans="6:9" ht="12.75">
      <c r="F53" s="15"/>
      <c r="G53" s="15"/>
      <c r="H53" s="15"/>
      <c r="I53" s="15"/>
    </row>
    <row r="54" spans="1:10" ht="12.75">
      <c r="A54" t="s">
        <v>32</v>
      </c>
      <c r="B54" t="s">
        <v>15</v>
      </c>
      <c r="C54" t="s">
        <v>33</v>
      </c>
      <c r="D54" t="s">
        <v>94</v>
      </c>
      <c r="E54" t="s">
        <v>95</v>
      </c>
      <c r="F54" s="15">
        <v>1000</v>
      </c>
      <c r="G54" s="15"/>
      <c r="H54" s="15"/>
      <c r="I54" s="15"/>
      <c r="J54" t="s">
        <v>36</v>
      </c>
    </row>
    <row r="55" spans="1:10" ht="12.75">
      <c r="A55" t="s">
        <v>96</v>
      </c>
      <c r="C55" t="s">
        <v>68</v>
      </c>
      <c r="D55" t="s">
        <v>97</v>
      </c>
      <c r="E55" t="s">
        <v>98</v>
      </c>
      <c r="F55" s="15">
        <v>2000</v>
      </c>
      <c r="G55" s="15"/>
      <c r="H55" s="15"/>
      <c r="I55" s="15"/>
      <c r="J55" t="s">
        <v>83</v>
      </c>
    </row>
    <row r="56" spans="1:10" ht="12.75">
      <c r="A56" t="s">
        <v>25</v>
      </c>
      <c r="B56" t="s">
        <v>26</v>
      </c>
      <c r="C56" t="s">
        <v>16</v>
      </c>
      <c r="D56" t="s">
        <v>99</v>
      </c>
      <c r="E56" t="s">
        <v>82</v>
      </c>
      <c r="F56" s="22">
        <v>2000</v>
      </c>
      <c r="G56" s="15"/>
      <c r="H56" s="15"/>
      <c r="I56" s="15"/>
      <c r="J56" t="s">
        <v>19</v>
      </c>
    </row>
    <row r="57" spans="1:10" ht="12.75">
      <c r="A57" t="s">
        <v>29</v>
      </c>
      <c r="B57" t="s">
        <v>28</v>
      </c>
      <c r="C57" t="s">
        <v>16</v>
      </c>
      <c r="D57" t="s">
        <v>99</v>
      </c>
      <c r="E57" t="s">
        <v>82</v>
      </c>
      <c r="F57" s="23" t="s">
        <v>21</v>
      </c>
      <c r="G57" s="15"/>
      <c r="H57" s="15"/>
      <c r="I57" s="15"/>
      <c r="J57" t="s">
        <v>19</v>
      </c>
    </row>
    <row r="58" spans="1:10" ht="12.75">
      <c r="A58" t="s">
        <v>30</v>
      </c>
      <c r="B58" t="s">
        <v>31</v>
      </c>
      <c r="C58" t="s">
        <v>16</v>
      </c>
      <c r="D58" t="s">
        <v>99</v>
      </c>
      <c r="E58" t="s">
        <v>82</v>
      </c>
      <c r="F58" s="23" t="s">
        <v>21</v>
      </c>
      <c r="G58" s="15"/>
      <c r="H58" s="15"/>
      <c r="I58" s="15"/>
      <c r="J58" t="s">
        <v>19</v>
      </c>
    </row>
    <row r="59" spans="1:10" ht="12.75">
      <c r="A59" t="s">
        <v>100</v>
      </c>
      <c r="B59" t="s">
        <v>33</v>
      </c>
      <c r="C59" t="s">
        <v>41</v>
      </c>
      <c r="D59" t="s">
        <v>94</v>
      </c>
      <c r="E59" t="s">
        <v>101</v>
      </c>
      <c r="F59" s="15">
        <v>500</v>
      </c>
      <c r="G59" s="15"/>
      <c r="H59" s="15"/>
      <c r="I59" s="15"/>
      <c r="J59" t="s">
        <v>36</v>
      </c>
    </row>
    <row r="60" spans="1:10" ht="12.75">
      <c r="A60" t="s">
        <v>48</v>
      </c>
      <c r="B60" t="s">
        <v>28</v>
      </c>
      <c r="C60" t="s">
        <v>33</v>
      </c>
      <c r="D60" t="s">
        <v>102</v>
      </c>
      <c r="E60" t="s">
        <v>103</v>
      </c>
      <c r="F60" s="15">
        <v>150</v>
      </c>
      <c r="G60" s="15"/>
      <c r="H60" s="15"/>
      <c r="I60" s="15"/>
      <c r="J60" t="s">
        <v>36</v>
      </c>
    </row>
    <row r="61" spans="1:10" ht="12.75">
      <c r="A61" t="s">
        <v>104</v>
      </c>
      <c r="F61" s="15">
        <v>2000</v>
      </c>
      <c r="G61" s="15"/>
      <c r="H61" s="15"/>
      <c r="I61" s="15"/>
      <c r="J61" t="s">
        <v>36</v>
      </c>
    </row>
    <row r="62" spans="6:9" s="24" customFormat="1" ht="12.75">
      <c r="F62" s="25"/>
      <c r="G62" s="25"/>
      <c r="H62" s="25"/>
      <c r="I62" s="25"/>
    </row>
    <row r="63" spans="6:9" s="5" customFormat="1" ht="12.75">
      <c r="F63" s="26">
        <f>SUM(F6:F62)</f>
        <v>36299.31</v>
      </c>
      <c r="G63" s="26">
        <f>SUM(G6:G62)</f>
        <v>1888.4999999999998</v>
      </c>
      <c r="H63" s="26">
        <f>SUM(H6:H62)</f>
        <v>3284.76</v>
      </c>
      <c r="I63" s="26">
        <f>SUM(I6:I62)</f>
        <v>14353.680000000002</v>
      </c>
    </row>
    <row r="64" spans="6:9" ht="12.75">
      <c r="F64" s="15"/>
      <c r="G64" s="15"/>
      <c r="H64" s="15"/>
      <c r="I64" s="15"/>
    </row>
    <row r="65" spans="6:9" ht="12.75">
      <c r="F65" s="15"/>
      <c r="G65" s="15"/>
      <c r="H65" s="15"/>
      <c r="I65" s="15"/>
    </row>
    <row r="66" spans="5:9" ht="12.75">
      <c r="E66" t="s">
        <v>105</v>
      </c>
      <c r="F66" s="27">
        <f>3306.2</f>
        <v>3306.2</v>
      </c>
      <c r="G66" s="15"/>
      <c r="H66" s="15"/>
      <c r="I66" s="15"/>
    </row>
    <row r="67" spans="5:9" ht="12.75">
      <c r="E67" s="24" t="s">
        <v>106</v>
      </c>
      <c r="F67" s="28">
        <f>32953.63</f>
        <v>32953.63</v>
      </c>
      <c r="G67" s="15"/>
      <c r="H67" s="15"/>
      <c r="I67" s="15"/>
    </row>
    <row r="68" spans="6:9" ht="12.75">
      <c r="F68" s="26">
        <f>SUM(F66:F67)</f>
        <v>36259.829999999994</v>
      </c>
      <c r="G68" s="15"/>
      <c r="H68" s="15"/>
      <c r="I68" s="15"/>
    </row>
    <row r="69" spans="5:9" ht="12.75">
      <c r="E69" s="24" t="s">
        <v>107</v>
      </c>
      <c r="F69" s="28">
        <v>28649.31</v>
      </c>
      <c r="G69" s="15"/>
      <c r="H69" s="15"/>
      <c r="I69" s="15"/>
    </row>
    <row r="70" spans="5:9" ht="12.75">
      <c r="E70" s="29" t="s">
        <v>108</v>
      </c>
      <c r="F70" s="26">
        <f>F68-F69</f>
        <v>7610.519999999993</v>
      </c>
      <c r="G70" s="15"/>
      <c r="H70" s="15"/>
      <c r="I70" s="15"/>
    </row>
    <row r="71" spans="6:9" ht="12.75">
      <c r="F71" s="15"/>
      <c r="G71" s="15"/>
      <c r="H71" s="15"/>
      <c r="I71" s="15"/>
    </row>
    <row r="72" spans="6:9" ht="12.75">
      <c r="F72" s="15"/>
      <c r="G72" s="15"/>
      <c r="H72" s="15"/>
      <c r="I72" s="15"/>
    </row>
    <row r="73" spans="6:9" ht="12.75">
      <c r="F73" s="15"/>
      <c r="G73" s="15"/>
      <c r="H73" s="15"/>
      <c r="I73" s="15"/>
    </row>
    <row r="74" spans="6:9" ht="12.75">
      <c r="F74" s="15"/>
      <c r="G74" s="15"/>
      <c r="H74" s="15"/>
      <c r="I74" s="15"/>
    </row>
    <row r="75" spans="6:9" ht="12.75">
      <c r="F75" s="15"/>
      <c r="G75" s="15"/>
      <c r="H75" s="15"/>
      <c r="I75" s="15"/>
    </row>
    <row r="76" spans="6:9" ht="12.75">
      <c r="F76" s="15"/>
      <c r="G76" s="15"/>
      <c r="H76" s="15"/>
      <c r="I76" s="15"/>
    </row>
    <row r="77" spans="6:9" ht="12.75">
      <c r="F77" s="15"/>
      <c r="G77" s="15"/>
      <c r="H77" s="15"/>
      <c r="I77" s="15"/>
    </row>
    <row r="78" spans="6:9" ht="12.75">
      <c r="F78" s="15"/>
      <c r="G78" s="15"/>
      <c r="H78" s="15"/>
      <c r="I78" s="15"/>
    </row>
    <row r="79" spans="6:9" ht="12.75">
      <c r="F79" s="15"/>
      <c r="G79" s="15"/>
      <c r="H79" s="15"/>
      <c r="I79" s="15"/>
    </row>
    <row r="80" spans="6:9" ht="12.75">
      <c r="F80" s="15"/>
      <c r="G80" s="15"/>
      <c r="H80" s="15"/>
      <c r="I80" s="15"/>
    </row>
    <row r="81" spans="6:9" ht="12.75">
      <c r="F81" s="15"/>
      <c r="G81" s="15"/>
      <c r="H81" s="15"/>
      <c r="I81" s="15"/>
    </row>
    <row r="82" spans="6:9" ht="12.75">
      <c r="F82" s="15"/>
      <c r="G82" s="15"/>
      <c r="H82" s="15"/>
      <c r="I82" s="15"/>
    </row>
    <row r="83" spans="6:9" ht="12.75">
      <c r="F83" s="15"/>
      <c r="G83" s="15"/>
      <c r="H83" s="15"/>
      <c r="I83" s="15"/>
    </row>
    <row r="84" spans="6:9" ht="12.75">
      <c r="F84" s="15"/>
      <c r="G84" s="15"/>
      <c r="H84" s="15"/>
      <c r="I84" s="15"/>
    </row>
    <row r="85" spans="6:9" ht="12.75">
      <c r="F85" s="15"/>
      <c r="G85" s="15"/>
      <c r="H85" s="15"/>
      <c r="I85" s="15"/>
    </row>
    <row r="86" spans="6:9" ht="12.75">
      <c r="F86" s="15"/>
      <c r="G86" s="15"/>
      <c r="H86" s="15"/>
      <c r="I86" s="15"/>
    </row>
    <row r="87" spans="6:9" ht="12.75">
      <c r="F87" s="15"/>
      <c r="G87" s="15"/>
      <c r="H87" s="15"/>
      <c r="I87" s="15"/>
    </row>
    <row r="88" spans="6:9" ht="12.75">
      <c r="F88" s="15"/>
      <c r="G88" s="15"/>
      <c r="H88" s="15"/>
      <c r="I88" s="15"/>
    </row>
    <row r="89" spans="6:9" ht="12.75">
      <c r="F89" s="15"/>
      <c r="G89" s="15"/>
      <c r="H89" s="15"/>
      <c r="I89" s="15"/>
    </row>
    <row r="90" spans="1:11" s="30" customFormat="1" ht="12.75">
      <c r="A90"/>
      <c r="B90"/>
      <c r="C90"/>
      <c r="D90"/>
      <c r="E90"/>
      <c r="F90" s="15"/>
      <c r="G90" s="15"/>
      <c r="H90" s="15"/>
      <c r="I90" s="15"/>
      <c r="J90"/>
      <c r="K90"/>
    </row>
    <row r="91" spans="6:9" ht="12.75">
      <c r="F91" s="15"/>
      <c r="G91" s="15"/>
      <c r="H91" s="15"/>
      <c r="I91" s="15"/>
    </row>
    <row r="92" spans="1:11" s="31" customFormat="1" ht="12.75">
      <c r="A92"/>
      <c r="B92"/>
      <c r="C92"/>
      <c r="D92"/>
      <c r="E92"/>
      <c r="F92" s="15"/>
      <c r="G92" s="15"/>
      <c r="H92" s="15"/>
      <c r="I92" s="15"/>
      <c r="J92"/>
      <c r="K92"/>
    </row>
    <row r="93" spans="1:11" s="32" customFormat="1" ht="12.75">
      <c r="A93"/>
      <c r="B93"/>
      <c r="C93"/>
      <c r="D93"/>
      <c r="E93"/>
      <c r="F93" s="15"/>
      <c r="G93" s="15"/>
      <c r="H93" s="15"/>
      <c r="I93" s="15"/>
      <c r="J93"/>
      <c r="K93"/>
    </row>
    <row r="94" spans="1:11" s="32" customFormat="1" ht="12.75">
      <c r="A94"/>
      <c r="B94"/>
      <c r="C94"/>
      <c r="D94"/>
      <c r="E94"/>
      <c r="F94" s="15"/>
      <c r="G94" s="15"/>
      <c r="H94" s="15"/>
      <c r="I94" s="15"/>
      <c r="J94"/>
      <c r="K94"/>
    </row>
    <row r="95" spans="1:11" s="32" customFormat="1" ht="12.75">
      <c r="A95"/>
      <c r="B95"/>
      <c r="C95"/>
      <c r="D95"/>
      <c r="E95"/>
      <c r="F95" s="15"/>
      <c r="G95" s="15"/>
      <c r="H95" s="15"/>
      <c r="I95" s="15"/>
      <c r="J95"/>
      <c r="K95"/>
    </row>
    <row r="96" spans="6:9" ht="12.75">
      <c r="F96" s="15"/>
      <c r="G96" s="15"/>
      <c r="H96" s="15"/>
      <c r="I96" s="15"/>
    </row>
    <row r="97" spans="6:9" ht="12.75">
      <c r="F97" s="15"/>
      <c r="G97" s="15"/>
      <c r="H97" s="15"/>
      <c r="I97" s="15"/>
    </row>
    <row r="98" spans="6:9" ht="12.75">
      <c r="F98" s="15"/>
      <c r="G98" s="15"/>
      <c r="H98" s="15"/>
      <c r="I98" s="15"/>
    </row>
    <row r="99" spans="6:9" ht="12.75">
      <c r="F99" s="15"/>
      <c r="G99" s="15"/>
      <c r="H99" s="15"/>
      <c r="I99" s="15"/>
    </row>
    <row r="100" spans="6:9" ht="12.75">
      <c r="F100" s="15"/>
      <c r="G100" s="15"/>
      <c r="H100" s="15"/>
      <c r="I100" s="15"/>
    </row>
    <row r="101" spans="6:9" ht="12.75">
      <c r="F101" s="15"/>
      <c r="G101" s="15"/>
      <c r="H101" s="15"/>
      <c r="I101" s="15"/>
    </row>
    <row r="102" spans="6:9" ht="12.75">
      <c r="F102" s="15"/>
      <c r="G102" s="15"/>
      <c r="H102" s="15"/>
      <c r="I102" s="15"/>
    </row>
    <row r="103" spans="6:9" ht="12.75">
      <c r="F103" s="15"/>
      <c r="G103" s="15"/>
      <c r="H103" s="15"/>
      <c r="I103" s="15"/>
    </row>
    <row r="104" spans="6:9" ht="12.75">
      <c r="F104" s="15"/>
      <c r="G104" s="15"/>
      <c r="H104" s="15"/>
      <c r="I104" s="15"/>
    </row>
    <row r="105" spans="6:9" ht="12.75">
      <c r="F105" s="15"/>
      <c r="G105" s="15"/>
      <c r="H105" s="15"/>
      <c r="I105" s="15"/>
    </row>
    <row r="106" spans="6:9" ht="12.75">
      <c r="F106" s="15"/>
      <c r="G106" s="15"/>
      <c r="H106" s="15"/>
      <c r="I106" s="15"/>
    </row>
    <row r="107" spans="6:9" ht="12.75">
      <c r="F107" s="15"/>
      <c r="G107" s="15"/>
      <c r="H107" s="15"/>
      <c r="I107" s="15"/>
    </row>
    <row r="108" spans="6:9" ht="12.75">
      <c r="F108" s="15"/>
      <c r="G108" s="15"/>
      <c r="H108" s="15"/>
      <c r="I108" s="15"/>
    </row>
    <row r="109" spans="6:9" ht="12.75">
      <c r="F109" s="15"/>
      <c r="G109" s="15"/>
      <c r="H109" s="15"/>
      <c r="I109" s="15"/>
    </row>
    <row r="110" spans="6:9" ht="12.75">
      <c r="F110" s="15"/>
      <c r="G110" s="15"/>
      <c r="H110" s="15"/>
      <c r="I110" s="15"/>
    </row>
    <row r="111" spans="6:9" ht="12.75">
      <c r="F111" s="15"/>
      <c r="G111" s="15"/>
      <c r="H111" s="15"/>
      <c r="I111" s="15"/>
    </row>
    <row r="112" spans="6:9" ht="12.75">
      <c r="F112" s="15"/>
      <c r="G112" s="15"/>
      <c r="H112" s="15"/>
      <c r="I112" s="15"/>
    </row>
    <row r="113" spans="6:9" ht="12.75">
      <c r="F113" s="15"/>
      <c r="G113" s="15"/>
      <c r="H113" s="15"/>
      <c r="I113" s="15"/>
    </row>
    <row r="114" spans="6:9" ht="12.75">
      <c r="F114" s="15"/>
      <c r="G114" s="15"/>
      <c r="H114" s="15"/>
      <c r="I114" s="15"/>
    </row>
    <row r="115" spans="6:9" ht="12.75">
      <c r="F115" s="15"/>
      <c r="G115" s="15"/>
      <c r="H115" s="15"/>
      <c r="I115" s="15"/>
    </row>
    <row r="116" spans="6:9" ht="12.75">
      <c r="F116" s="15"/>
      <c r="G116" s="15"/>
      <c r="H116" s="15"/>
      <c r="I116" s="15"/>
    </row>
    <row r="117" spans="6:9" ht="12.75">
      <c r="F117" s="15"/>
      <c r="G117" s="15"/>
      <c r="H117" s="15"/>
      <c r="I117" s="15"/>
    </row>
    <row r="118" spans="6:9" ht="12.75">
      <c r="F118" s="15"/>
      <c r="G118" s="15"/>
      <c r="H118" s="15"/>
      <c r="I118" s="15"/>
    </row>
    <row r="119" spans="6:9" ht="12.75">
      <c r="F119" s="15"/>
      <c r="G119" s="15"/>
      <c r="H119" s="15"/>
      <c r="I119" s="15"/>
    </row>
    <row r="120" spans="6:9" ht="12.75">
      <c r="F120" s="15"/>
      <c r="G120" s="15"/>
      <c r="H120" s="15"/>
      <c r="I120" s="15"/>
    </row>
    <row r="121" spans="6:9" ht="12.75">
      <c r="F121" s="15"/>
      <c r="G121" s="15"/>
      <c r="H121" s="15"/>
      <c r="I121" s="15"/>
    </row>
    <row r="122" spans="6:9" ht="12.75">
      <c r="F122" s="15"/>
      <c r="G122" s="15"/>
      <c r="H122" s="15"/>
      <c r="I122" s="15"/>
    </row>
    <row r="123" spans="6:9" ht="12.75">
      <c r="F123" s="15"/>
      <c r="G123" s="15"/>
      <c r="H123" s="15"/>
      <c r="I123" s="15"/>
    </row>
    <row r="124" spans="6:9" ht="12.75">
      <c r="F124" s="15"/>
      <c r="G124" s="15"/>
      <c r="H124" s="15"/>
      <c r="I124" s="15"/>
    </row>
    <row r="125" spans="6:9" ht="12.75">
      <c r="F125" s="15"/>
      <c r="G125" s="15"/>
      <c r="H125" s="15"/>
      <c r="I125" s="15"/>
    </row>
    <row r="126" spans="6:9" ht="12.75">
      <c r="F126" s="15"/>
      <c r="G126" s="15"/>
      <c r="H126" s="15"/>
      <c r="I126" s="15"/>
    </row>
    <row r="127" spans="6:9" ht="12.75">
      <c r="F127" s="15"/>
      <c r="G127" s="15"/>
      <c r="H127" s="15"/>
      <c r="I127" s="15"/>
    </row>
    <row r="128" spans="6:9" ht="12.75">
      <c r="F128" s="15"/>
      <c r="G128" s="15"/>
      <c r="H128" s="15"/>
      <c r="I128" s="15"/>
    </row>
    <row r="129" spans="6:9" ht="12.75">
      <c r="F129" s="15"/>
      <c r="G129" s="15"/>
      <c r="H129" s="15"/>
      <c r="I129" s="15"/>
    </row>
    <row r="130" spans="6:9" ht="12.75">
      <c r="F130" s="15"/>
      <c r="G130" s="15"/>
      <c r="H130" s="15"/>
      <c r="I130" s="15"/>
    </row>
    <row r="131" spans="6:9" ht="12.75">
      <c r="F131" s="15"/>
      <c r="G131" s="15"/>
      <c r="H131" s="15"/>
      <c r="I131" s="15"/>
    </row>
    <row r="132" spans="6:9" ht="12.75">
      <c r="F132" s="15"/>
      <c r="G132" s="15"/>
      <c r="H132" s="15"/>
      <c r="I132" s="15"/>
    </row>
    <row r="133" spans="6:9" ht="12.75">
      <c r="F133" s="15"/>
      <c r="G133" s="15"/>
      <c r="H133" s="15"/>
      <c r="I133" s="15"/>
    </row>
    <row r="134" spans="6:9" ht="12.75">
      <c r="F134" s="15"/>
      <c r="G134" s="15"/>
      <c r="H134" s="15"/>
      <c r="I134" s="15"/>
    </row>
    <row r="135" spans="6:9" ht="12.75">
      <c r="F135" s="15"/>
      <c r="G135" s="15"/>
      <c r="H135" s="15"/>
      <c r="I135" s="15"/>
    </row>
    <row r="136" spans="6:9" ht="12.75">
      <c r="F136" s="15"/>
      <c r="G136" s="15"/>
      <c r="H136" s="15"/>
      <c r="I136" s="15"/>
    </row>
    <row r="137" spans="6:9" ht="12.75">
      <c r="F137" s="15"/>
      <c r="G137" s="15"/>
      <c r="H137" s="15"/>
      <c r="I137" s="15"/>
    </row>
    <row r="138" spans="6:9" ht="12.75">
      <c r="F138" s="15"/>
      <c r="G138" s="15"/>
      <c r="H138" s="15"/>
      <c r="I138" s="15"/>
    </row>
    <row r="139" spans="6:9" ht="12.75">
      <c r="F139" s="15"/>
      <c r="G139" s="15"/>
      <c r="H139" s="15"/>
      <c r="I139" s="15"/>
    </row>
    <row r="140" spans="6:9" ht="12.75">
      <c r="F140" s="15"/>
      <c r="G140" s="15"/>
      <c r="H140" s="15"/>
      <c r="I140" s="15"/>
    </row>
    <row r="141" spans="6:9" ht="12.75">
      <c r="F141" s="15"/>
      <c r="G141" s="15"/>
      <c r="H141" s="15"/>
      <c r="I141" s="15"/>
    </row>
    <row r="142" spans="6:9" ht="12.75">
      <c r="F142" s="15"/>
      <c r="G142" s="15"/>
      <c r="H142" s="15"/>
      <c r="I142" s="15"/>
    </row>
    <row r="143" spans="6:9" ht="12.75">
      <c r="F143" s="15"/>
      <c r="G143" s="15"/>
      <c r="H143" s="15"/>
      <c r="I143" s="15"/>
    </row>
    <row r="144" spans="6:9" ht="12.75">
      <c r="F144" s="15"/>
      <c r="G144" s="15"/>
      <c r="H144" s="15"/>
      <c r="I144" s="15"/>
    </row>
    <row r="145" spans="6:9" ht="12.75">
      <c r="F145" s="15"/>
      <c r="G145" s="15"/>
      <c r="H145" s="15"/>
      <c r="I145" s="15"/>
    </row>
    <row r="146" spans="6:9" ht="12.75">
      <c r="F146" s="15"/>
      <c r="G146" s="15"/>
      <c r="H146" s="15"/>
      <c r="I146" s="15"/>
    </row>
    <row r="147" spans="6:9" ht="12.75">
      <c r="F147" s="15"/>
      <c r="G147" s="15"/>
      <c r="H147" s="15"/>
      <c r="I147" s="15"/>
    </row>
    <row r="148" spans="6:9" ht="12.75">
      <c r="F148" s="15"/>
      <c r="G148" s="15"/>
      <c r="H148" s="15"/>
      <c r="I148" s="15"/>
    </row>
    <row r="149" spans="6:9" ht="12.75">
      <c r="F149" s="15"/>
      <c r="G149" s="15"/>
      <c r="H149" s="15"/>
      <c r="I149" s="15"/>
    </row>
    <row r="150" spans="6:9" ht="12.75">
      <c r="F150" s="15"/>
      <c r="G150" s="15"/>
      <c r="H150" s="15"/>
      <c r="I150" s="15"/>
    </row>
    <row r="151" spans="6:9" ht="12.75">
      <c r="F151" s="15"/>
      <c r="G151" s="15"/>
      <c r="H151" s="15"/>
      <c r="I151" s="15"/>
    </row>
    <row r="152" spans="6:9" ht="12.75">
      <c r="F152" s="15"/>
      <c r="G152" s="15"/>
      <c r="H152" s="15"/>
      <c r="I152" s="15"/>
    </row>
    <row r="153" spans="6:9" ht="12.75">
      <c r="F153" s="15"/>
      <c r="G153" s="15"/>
      <c r="H153" s="15"/>
      <c r="I153" s="15"/>
    </row>
    <row r="154" spans="6:9" ht="12.75">
      <c r="F154" s="15"/>
      <c r="G154" s="15"/>
      <c r="H154" s="15"/>
      <c r="I154" s="15"/>
    </row>
    <row r="155" spans="6:9" ht="12.75">
      <c r="F155" s="15"/>
      <c r="G155" s="15"/>
      <c r="H155" s="15"/>
      <c r="I155" s="15"/>
    </row>
    <row r="156" spans="6:9" ht="12.75">
      <c r="F156" s="15"/>
      <c r="G156" s="15"/>
      <c r="H156" s="15"/>
      <c r="I156" s="15"/>
    </row>
    <row r="157" spans="6:9" ht="12.75">
      <c r="F157" s="15"/>
      <c r="G157" s="15"/>
      <c r="H157" s="15"/>
      <c r="I157" s="15"/>
    </row>
    <row r="158" spans="6:9" ht="12.75">
      <c r="F158" s="15"/>
      <c r="G158" s="15"/>
      <c r="H158" s="15"/>
      <c r="I158" s="15"/>
    </row>
    <row r="159" spans="6:9" ht="12.75">
      <c r="F159" s="15"/>
      <c r="G159" s="15"/>
      <c r="H159" s="15"/>
      <c r="I159" s="15"/>
    </row>
    <row r="160" spans="6:9" ht="12.75">
      <c r="F160" s="15"/>
      <c r="G160" s="15"/>
      <c r="H160" s="15"/>
      <c r="I160" s="15"/>
    </row>
    <row r="161" spans="6:9" ht="12.75">
      <c r="F161" s="15"/>
      <c r="G161" s="15"/>
      <c r="H161" s="15"/>
      <c r="I161" s="15"/>
    </row>
  </sheetData>
  <sheetProtection selectLockedCells="1" selectUnlockedCells="1"/>
  <printOptions/>
  <pageMargins left="0.12986111111111112" right="0.1798611111111111" top="0.7875" bottom="0.2902777777777778" header="0.7875" footer="0.2902777777777778"/>
  <pageSetup firstPageNumber="1" useFirstPageNumber="1" fitToHeight="1" fitToWidth="1" horizontalDpi="300" verticalDpi="300" orientation="landscape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</cp:lastModifiedBy>
  <dcterms:modified xsi:type="dcterms:W3CDTF">2009-12-14T14:06:51Z</dcterms:modified>
  <cp:category/>
  <cp:version/>
  <cp:contentType/>
  <cp:contentStatus/>
</cp:coreProperties>
</file>